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721"/>
  <workbookPr showInkAnnotation="0" autoCompressPictures="0"/>
  <bookViews>
    <workbookView xWindow="0" yWindow="0" windowWidth="25600" windowHeight="15540" tabRatio="500"/>
  </bookViews>
  <sheets>
    <sheet name="VC model" sheetId="3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8" i="3" l="1"/>
  <c r="I7" i="3"/>
  <c r="I6" i="3"/>
  <c r="I12" i="3"/>
  <c r="I13" i="3"/>
  <c r="E10" i="3"/>
  <c r="F8" i="3"/>
  <c r="E8" i="3"/>
  <c r="D11" i="3"/>
  <c r="I22" i="3"/>
  <c r="F17" i="3"/>
  <c r="E17" i="3"/>
  <c r="D17" i="3"/>
  <c r="D8" i="3"/>
  <c r="D9" i="3"/>
  <c r="D14" i="3"/>
  <c r="E9" i="3"/>
  <c r="D23" i="3"/>
  <c r="D24" i="3"/>
  <c r="I23" i="3"/>
  <c r="I24" i="3"/>
  <c r="D12" i="3"/>
  <c r="E14" i="3"/>
  <c r="E11" i="3"/>
  <c r="E12" i="3"/>
  <c r="F10" i="3"/>
  <c r="F11" i="3"/>
  <c r="F12" i="3"/>
  <c r="I9" i="3"/>
  <c r="F9" i="3"/>
  <c r="F14" i="3"/>
  <c r="I10" i="3"/>
</calcChain>
</file>

<file path=xl/sharedStrings.xml><?xml version="1.0" encoding="utf-8"?>
<sst xmlns="http://schemas.openxmlformats.org/spreadsheetml/2006/main" count="41" uniqueCount="37">
  <si>
    <t>Post-money valuation (€)</t>
  </si>
  <si>
    <t>Pre-money valuation (€)</t>
  </si>
  <si>
    <t>Participation</t>
  </si>
  <si>
    <t>Assumptions</t>
  </si>
  <si>
    <t>Derived Values</t>
  </si>
  <si>
    <t>Total number of shares:</t>
  </si>
  <si>
    <t>Outstanding shares:</t>
  </si>
  <si>
    <t>Conversion ratio (preferred to common stock ratio)</t>
  </si>
  <si>
    <r>
      <t>Liquidation preferences (</t>
    </r>
    <r>
      <rPr>
        <b/>
        <i/>
        <sz val="12"/>
        <color theme="1"/>
        <rFont val="Arial"/>
        <family val="2"/>
        <charset val="161"/>
      </rPr>
      <t>x</t>
    </r>
    <r>
      <rPr>
        <b/>
        <sz val="12"/>
        <color theme="1"/>
        <rFont val="Arial"/>
        <family val="2"/>
        <charset val="161"/>
      </rPr>
      <t>initial investment)</t>
    </r>
  </si>
  <si>
    <t>Series A</t>
  </si>
  <si>
    <t>Investment (€)</t>
  </si>
  <si>
    <t>Series B</t>
  </si>
  <si>
    <t>Series C</t>
  </si>
  <si>
    <t>(Years 1 - 2)</t>
  </si>
  <si>
    <t>(Years 3 - 4)</t>
  </si>
  <si>
    <t>(Years 5 - 6)</t>
  </si>
  <si>
    <t xml:space="preserve">Entrepreneurs' Return </t>
  </si>
  <si>
    <t>Required (initial) Ownership</t>
  </si>
  <si>
    <t>Sensitive</t>
  </si>
  <si>
    <t>Pre-money Price per Share (€)</t>
  </si>
  <si>
    <t>Shares to be issued:</t>
  </si>
  <si>
    <t>New Series A (post-Series C)</t>
  </si>
  <si>
    <t>New Series B Ownership (post-Series C)</t>
  </si>
  <si>
    <t>IPO Scenario</t>
  </si>
  <si>
    <t>VC Total Required Return</t>
  </si>
  <si>
    <t>VC Total Required Return (with Participation)</t>
  </si>
  <si>
    <t>Entrepreneur's Return</t>
  </si>
  <si>
    <t>M&amp;A Scenario</t>
  </si>
  <si>
    <t>Series C Ownership</t>
  </si>
  <si>
    <t>Company Ownership (post-Series C)</t>
  </si>
  <si>
    <t>Total VC Ownership (post-Series C)</t>
  </si>
  <si>
    <t>Required investment return (assumption: at exit)</t>
  </si>
  <si>
    <t>Required Return / Post-money Valuation</t>
  </si>
  <si>
    <t>EXIT SCENARIO</t>
  </si>
  <si>
    <t>Value If company sold at double its post money valuation</t>
  </si>
  <si>
    <t>Ownership Structure</t>
  </si>
  <si>
    <t>Assumed Equity raised through 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</si>
</sst>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64" formatCode="_(* #,##0.00_);_(* \(#,##0.00\);_(* &quot;-&quot;??_);_(@_)"/>
    <numFmt numFmtId="165" formatCode="_(* #,##0_);_(* \(#,##0\);_(* &quot;-&quot;??_);_(@_)"/>
    <numFmt numFmtId="166" formatCode="_-* #,##0_-;\-* #,##0_-;_-* &quot;-&quot;??_-;_-@_-"/>
    <numFmt numFmtId="167" formatCode="_-* #,##0.0_-;\-* #,##0.0_-;_-* &quot;-&quot;?_-;_-@_-"/>
    <numFmt numFmtId="168" formatCode="_-* #,##0.00_-;\-* #,##0.00_-;_-* &quot;-&quot;_-;_-@_-"/>
  </numFmts>
  <fonts count="15" x14ac:knownFonts="1">
    <font>
      <sz val="12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u/>
      <sz val="12"/>
      <color theme="10"/>
      <name val="Calibri"/>
      <family val="2"/>
      <charset val="161"/>
      <scheme val="minor"/>
    </font>
    <font>
      <u/>
      <sz val="12"/>
      <color theme="11"/>
      <name val="Calibri"/>
      <family val="2"/>
      <charset val="161"/>
      <scheme val="minor"/>
    </font>
    <font>
      <sz val="12"/>
      <color theme="1"/>
      <name val="Arial"/>
      <family val="2"/>
      <charset val="161"/>
    </font>
    <font>
      <b/>
      <sz val="12"/>
      <color theme="1"/>
      <name val="Arial"/>
      <family val="2"/>
      <charset val="161"/>
    </font>
    <font>
      <b/>
      <i/>
      <sz val="12"/>
      <color theme="1"/>
      <name val="Arial"/>
      <family val="2"/>
      <charset val="161"/>
    </font>
    <font>
      <b/>
      <u/>
      <sz val="12"/>
      <color theme="1"/>
      <name val="Arial"/>
      <family val="2"/>
      <charset val="161"/>
    </font>
    <font>
      <i/>
      <sz val="12"/>
      <color theme="1"/>
      <name val="Arial"/>
      <family val="2"/>
      <charset val="161"/>
    </font>
    <font>
      <b/>
      <u/>
      <sz val="12"/>
      <color theme="1"/>
      <name val="Calibri"/>
      <family val="2"/>
      <charset val="161"/>
      <scheme val="minor"/>
    </font>
    <font>
      <b/>
      <u/>
      <sz val="18"/>
      <color theme="1"/>
      <name val="Arial"/>
      <family val="2"/>
      <charset val="161"/>
    </font>
    <font>
      <b/>
      <u/>
      <sz val="18"/>
      <color theme="1"/>
      <name val="Calibri"/>
      <family val="2"/>
      <charset val="161"/>
      <scheme val="minor"/>
    </font>
    <font>
      <b/>
      <i/>
      <u/>
      <sz val="12"/>
      <color theme="1"/>
      <name val="Arial"/>
      <family val="2"/>
      <charset val="161"/>
    </font>
    <font>
      <b/>
      <i/>
      <u/>
      <sz val="12"/>
      <color theme="1"/>
      <name val="Calibri"/>
      <family val="2"/>
      <charset val="161"/>
      <scheme val="minor"/>
    </font>
    <font>
      <i/>
      <sz val="12"/>
      <color theme="1"/>
      <name val="Calibri"/>
      <family val="2"/>
      <charset val="16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5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8">
    <xf numFmtId="0" fontId="0" fillId="0" borderId="0" xfId="0"/>
    <xf numFmtId="0" fontId="4" fillId="3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3" borderId="0" xfId="0" applyFont="1" applyFill="1"/>
    <xf numFmtId="165" fontId="4" fillId="2" borderId="1" xfId="0" applyNumberFormat="1" applyFont="1" applyFill="1" applyBorder="1" applyAlignment="1"/>
    <xf numFmtId="165" fontId="4" fillId="2" borderId="1" xfId="1" applyNumberFormat="1" applyFont="1" applyFill="1" applyBorder="1" applyAlignment="1"/>
    <xf numFmtId="0" fontId="4" fillId="0" borderId="0" xfId="0" applyFont="1"/>
    <xf numFmtId="0" fontId="5" fillId="2" borderId="1" xfId="0" applyFont="1" applyFill="1" applyBorder="1" applyAlignment="1">
      <alignment horizontal="left" vertical="center"/>
    </xf>
    <xf numFmtId="0" fontId="4" fillId="3" borderId="0" xfId="0" applyFont="1" applyFill="1" applyAlignment="1">
      <alignment horizontal="center"/>
    </xf>
    <xf numFmtId="10" fontId="4" fillId="3" borderId="0" xfId="0" applyNumberFormat="1" applyFont="1" applyFill="1" applyAlignment="1">
      <alignment horizontal="center"/>
    </xf>
    <xf numFmtId="0" fontId="4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9" fontId="4" fillId="3" borderId="0" xfId="2" applyFont="1" applyFill="1" applyBorder="1" applyAlignment="1">
      <alignment wrapText="1"/>
    </xf>
    <xf numFmtId="166" fontId="4" fillId="2" borderId="1" xfId="0" applyNumberFormat="1" applyFont="1" applyFill="1" applyBorder="1"/>
    <xf numFmtId="9" fontId="5" fillId="2" borderId="1" xfId="2" applyFont="1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4" fillId="4" borderId="0" xfId="0" applyFont="1" applyFill="1"/>
    <xf numFmtId="167" fontId="4" fillId="3" borderId="0" xfId="0" applyNumberFormat="1" applyFont="1" applyFill="1"/>
    <xf numFmtId="0" fontId="8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5" fillId="5" borderId="1" xfId="0" applyFont="1" applyFill="1" applyBorder="1" applyAlignment="1">
      <alignment horizontal="left" vertical="center"/>
    </xf>
    <xf numFmtId="165" fontId="4" fillId="5" borderId="1" xfId="1" applyNumberFormat="1" applyFont="1" applyFill="1" applyBorder="1" applyAlignment="1"/>
    <xf numFmtId="9" fontId="4" fillId="5" borderId="1" xfId="2" applyFont="1" applyFill="1" applyBorder="1" applyAlignment="1"/>
    <xf numFmtId="0" fontId="5" fillId="5" borderId="2" xfId="0" applyFont="1" applyFill="1" applyBorder="1" applyAlignment="1">
      <alignment horizontal="left" vertical="center"/>
    </xf>
    <xf numFmtId="9" fontId="4" fillId="5" borderId="1" xfId="2" applyFont="1" applyFill="1" applyBorder="1"/>
    <xf numFmtId="41" fontId="4" fillId="2" borderId="1" xfId="0" applyNumberFormat="1" applyFont="1" applyFill="1" applyBorder="1"/>
    <xf numFmtId="41" fontId="4" fillId="5" borderId="1" xfId="2" applyNumberFormat="1" applyFont="1" applyFill="1" applyBorder="1" applyAlignment="1"/>
    <xf numFmtId="41" fontId="4" fillId="2" borderId="1" xfId="0" applyNumberFormat="1" applyFont="1" applyFill="1" applyBorder="1" applyAlignment="1">
      <alignment horizontal="right" wrapText="1"/>
    </xf>
    <xf numFmtId="41" fontId="4" fillId="5" borderId="1" xfId="1" applyNumberFormat="1" applyFont="1" applyFill="1" applyBorder="1" applyAlignment="1"/>
    <xf numFmtId="41" fontId="4" fillId="5" borderId="1" xfId="0" applyNumberFormat="1" applyFont="1" applyFill="1" applyBorder="1"/>
    <xf numFmtId="168" fontId="4" fillId="2" borderId="1" xfId="1" applyNumberFormat="1" applyFont="1" applyFill="1" applyBorder="1" applyAlignment="1"/>
    <xf numFmtId="9" fontId="4" fillId="5" borderId="2" xfId="2" applyFont="1" applyFill="1" applyBorder="1" applyAlignment="1">
      <alignment horizontal="right" wrapText="1"/>
    </xf>
    <xf numFmtId="0" fontId="4" fillId="5" borderId="0" xfId="0" applyFont="1" applyFill="1" applyAlignment="1">
      <alignment vertical="center"/>
    </xf>
    <xf numFmtId="9" fontId="5" fillId="2" borderId="2" xfId="2" applyFont="1" applyFill="1" applyBorder="1" applyAlignment="1">
      <alignment horizontal="center"/>
    </xf>
    <xf numFmtId="9" fontId="5" fillId="3" borderId="4" xfId="2" applyFont="1" applyFill="1" applyBorder="1" applyAlignment="1">
      <alignment horizontal="right"/>
    </xf>
    <xf numFmtId="0" fontId="6" fillId="3" borderId="3" xfId="0" applyFont="1" applyFill="1" applyBorder="1" applyAlignment="1">
      <alignment horizontal="right" vertical="center"/>
    </xf>
    <xf numFmtId="9" fontId="6" fillId="3" borderId="3" xfId="2" applyFont="1" applyFill="1" applyBorder="1" applyAlignment="1">
      <alignment wrapText="1"/>
    </xf>
    <xf numFmtId="41" fontId="4" fillId="5" borderId="5" xfId="0" applyNumberFormat="1" applyFont="1" applyFill="1" applyBorder="1"/>
    <xf numFmtId="9" fontId="4" fillId="5" borderId="5" xfId="2" applyFont="1" applyFill="1" applyBorder="1"/>
    <xf numFmtId="166" fontId="4" fillId="2" borderId="5" xfId="0" applyNumberFormat="1" applyFont="1" applyFill="1" applyBorder="1"/>
    <xf numFmtId="165" fontId="4" fillId="2" borderId="5" xfId="0" applyNumberFormat="1" applyFont="1" applyFill="1" applyBorder="1"/>
    <xf numFmtId="165" fontId="4" fillId="2" borderId="5" xfId="1" applyNumberFormat="1" applyFont="1" applyFill="1" applyBorder="1" applyAlignment="1"/>
    <xf numFmtId="41" fontId="4" fillId="5" borderId="5" xfId="2" applyNumberFormat="1" applyFont="1" applyFill="1" applyBorder="1" applyAlignment="1"/>
    <xf numFmtId="168" fontId="4" fillId="2" borderId="5" xfId="1" applyNumberFormat="1" applyFont="1" applyFill="1" applyBorder="1" applyAlignment="1"/>
    <xf numFmtId="9" fontId="4" fillId="5" borderId="5" xfId="2" applyFont="1" applyFill="1" applyBorder="1" applyAlignment="1">
      <alignment horizontal="right" wrapText="1"/>
    </xf>
    <xf numFmtId="41" fontId="4" fillId="2" borderId="5" xfId="0" applyNumberFormat="1" applyFont="1" applyFill="1" applyBorder="1" applyAlignment="1">
      <alignment horizontal="right" wrapText="1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41" fontId="4" fillId="3" borderId="0" xfId="0" applyNumberFormat="1" applyFont="1" applyFill="1" applyBorder="1"/>
    <xf numFmtId="9" fontId="4" fillId="3" borderId="0" xfId="2" applyFont="1" applyFill="1" applyBorder="1"/>
    <xf numFmtId="166" fontId="4" fillId="3" borderId="0" xfId="0" applyNumberFormat="1" applyFont="1" applyFill="1" applyBorder="1"/>
    <xf numFmtId="165" fontId="4" fillId="3" borderId="0" xfId="0" applyNumberFormat="1" applyFont="1" applyFill="1" applyBorder="1"/>
    <xf numFmtId="165" fontId="4" fillId="3" borderId="0" xfId="1" applyNumberFormat="1" applyFont="1" applyFill="1" applyBorder="1" applyAlignment="1"/>
    <xf numFmtId="41" fontId="4" fillId="3" borderId="0" xfId="2" applyNumberFormat="1" applyFont="1" applyFill="1" applyBorder="1" applyAlignment="1"/>
    <xf numFmtId="168" fontId="4" fillId="3" borderId="0" xfId="1" applyNumberFormat="1" applyFont="1" applyFill="1" applyBorder="1" applyAlignment="1"/>
    <xf numFmtId="9" fontId="4" fillId="3" borderId="0" xfId="2" applyFont="1" applyFill="1" applyBorder="1" applyAlignment="1">
      <alignment horizontal="right" wrapText="1"/>
    </xf>
    <xf numFmtId="41" fontId="4" fillId="3" borderId="0" xfId="0" applyNumberFormat="1" applyFont="1" applyFill="1" applyBorder="1" applyAlignment="1">
      <alignment horizontal="right" wrapText="1"/>
    </xf>
    <xf numFmtId="0" fontId="4" fillId="3" borderId="8" xfId="0" applyFont="1" applyFill="1" applyBorder="1"/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9" fillId="0" borderId="12" xfId="0" applyFont="1" applyBorder="1" applyAlignment="1">
      <alignment horizontal="center"/>
    </xf>
    <xf numFmtId="0" fontId="4" fillId="3" borderId="12" xfId="0" applyFont="1" applyFill="1" applyBorder="1"/>
    <xf numFmtId="0" fontId="4" fillId="3" borderId="13" xfId="0" applyFont="1" applyFill="1" applyBorder="1"/>
    <xf numFmtId="0" fontId="4" fillId="3" borderId="14" xfId="0" applyFont="1" applyFill="1" applyBorder="1" applyAlignment="1">
      <alignment vertical="center"/>
    </xf>
    <xf numFmtId="0" fontId="4" fillId="3" borderId="14" xfId="0" applyFont="1" applyFill="1" applyBorder="1"/>
    <xf numFmtId="0" fontId="4" fillId="3" borderId="15" xfId="0" applyFont="1" applyFill="1" applyBorder="1"/>
    <xf numFmtId="0" fontId="4" fillId="3" borderId="0" xfId="0" applyFont="1" applyFill="1" applyAlignment="1"/>
    <xf numFmtId="0" fontId="6" fillId="5" borderId="1" xfId="0" applyFont="1" applyFill="1" applyBorder="1" applyAlignment="1">
      <alignment horizontal="right" vertical="center"/>
    </xf>
    <xf numFmtId="165" fontId="5" fillId="5" borderId="1" xfId="1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165" fontId="5" fillId="2" borderId="1" xfId="0" applyNumberFormat="1" applyFont="1" applyFill="1" applyBorder="1"/>
    <xf numFmtId="0" fontId="6" fillId="2" borderId="1" xfId="0" applyFont="1" applyFill="1" applyBorder="1" applyAlignment="1">
      <alignment horizontal="right" vertical="center"/>
    </xf>
    <xf numFmtId="165" fontId="6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right" vertical="center"/>
    </xf>
    <xf numFmtId="2" fontId="5" fillId="2" borderId="1" xfId="0" applyNumberFormat="1" applyFont="1" applyFill="1" applyBorder="1" applyAlignment="1">
      <alignment horizontal="right"/>
    </xf>
    <xf numFmtId="165" fontId="6" fillId="2" borderId="1" xfId="1" applyNumberFormat="1" applyFont="1" applyFill="1" applyBorder="1" applyAlignment="1">
      <alignment wrapText="1"/>
    </xf>
    <xf numFmtId="9" fontId="6" fillId="2" borderId="1" xfId="2" applyFont="1" applyFill="1" applyBorder="1" applyAlignment="1">
      <alignment horizontal="right" vertical="center"/>
    </xf>
    <xf numFmtId="0" fontId="12" fillId="3" borderId="0" xfId="0" applyFont="1" applyFill="1" applyBorder="1" applyAlignment="1">
      <alignment horizontal="center"/>
    </xf>
    <xf numFmtId="0" fontId="13" fillId="0" borderId="0" xfId="0" applyFont="1" applyBorder="1" applyAlignment="1"/>
    <xf numFmtId="0" fontId="10" fillId="3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3" borderId="16" xfId="0" applyFont="1" applyFill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14" fillId="0" borderId="0" xfId="0" applyFont="1" applyAlignment="1">
      <alignment horizontal="center"/>
    </xf>
  </cellXfs>
  <cellStyles count="53">
    <cellStyle name="Comma" xfId="1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Normal" xfId="0" builtinId="0"/>
    <cellStyle name="Percent" xfId="2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16"/>
  <sheetViews>
    <sheetView tabSelected="1" workbookViewId="0"/>
  </sheetViews>
  <sheetFormatPr baseColWidth="10" defaultColWidth="11" defaultRowHeight="15" x14ac:dyDescent="0"/>
  <cols>
    <col min="1" max="1" width="9.33203125" style="4" bestFit="1" customWidth="1"/>
    <col min="2" max="2" width="3" style="7" customWidth="1"/>
    <col min="3" max="3" width="55.1640625" style="3" bestFit="1" customWidth="1"/>
    <col min="4" max="4" width="15.1640625" style="7" bestFit="1" customWidth="1"/>
    <col min="5" max="6" width="13.33203125" style="4" bestFit="1" customWidth="1"/>
    <col min="7" max="7" width="2.33203125" style="11" customWidth="1"/>
    <col min="8" max="8" width="59.1640625" style="4" bestFit="1" customWidth="1"/>
    <col min="9" max="9" width="15" style="4" bestFit="1" customWidth="1"/>
    <col min="10" max="10" width="2.33203125" style="4" customWidth="1"/>
    <col min="11" max="15" width="11" style="4"/>
    <col min="16" max="16" width="14.1640625" style="4" bestFit="1" customWidth="1"/>
    <col min="17" max="46" width="11" style="4"/>
    <col min="47" max="16384" width="11" style="7"/>
  </cols>
  <sheetData>
    <row r="1" spans="1:10" s="4" customFormat="1">
      <c r="C1" s="33"/>
      <c r="D1" s="4" t="s">
        <v>3</v>
      </c>
      <c r="G1" s="11"/>
    </row>
    <row r="2" spans="1:10" s="4" customFormat="1">
      <c r="C2" s="2"/>
      <c r="D2" s="4" t="s">
        <v>4</v>
      </c>
      <c r="G2" s="11"/>
    </row>
    <row r="3" spans="1:10" s="4" customFormat="1">
      <c r="C3" s="1"/>
      <c r="G3" s="11"/>
    </row>
    <row r="4" spans="1:10" s="4" customFormat="1">
      <c r="D4" s="20" t="s">
        <v>9</v>
      </c>
      <c r="E4" s="20" t="s">
        <v>11</v>
      </c>
      <c r="F4" s="20" t="s">
        <v>12</v>
      </c>
      <c r="G4" s="49"/>
      <c r="H4" s="16"/>
      <c r="I4" s="70"/>
      <c r="J4" s="70"/>
    </row>
    <row r="5" spans="1:10" s="4" customFormat="1">
      <c r="C5" s="18"/>
      <c r="D5" s="19" t="s">
        <v>13</v>
      </c>
      <c r="E5" s="19" t="s">
        <v>14</v>
      </c>
      <c r="F5" s="19" t="s">
        <v>15</v>
      </c>
      <c r="G5" s="50"/>
      <c r="H5" s="85" t="s">
        <v>35</v>
      </c>
      <c r="I5" s="86"/>
      <c r="J5" s="9"/>
    </row>
    <row r="6" spans="1:10">
      <c r="A6" s="4" t="s">
        <v>18</v>
      </c>
      <c r="B6" s="17"/>
      <c r="C6" s="21" t="s">
        <v>10</v>
      </c>
      <c r="D6" s="29">
        <v>10000000</v>
      </c>
      <c r="E6" s="30">
        <v>20000000</v>
      </c>
      <c r="F6" s="38">
        <v>35000000</v>
      </c>
      <c r="G6" s="51"/>
      <c r="H6" s="47" t="s">
        <v>21</v>
      </c>
      <c r="I6" s="15">
        <f>D11/F12</f>
        <v>7.7999999999999986E-2</v>
      </c>
      <c r="J6" s="9"/>
    </row>
    <row r="7" spans="1:10">
      <c r="A7" s="4" t="s">
        <v>18</v>
      </c>
      <c r="B7" s="17"/>
      <c r="C7" s="21" t="s">
        <v>17</v>
      </c>
      <c r="D7" s="23">
        <v>0.2</v>
      </c>
      <c r="E7" s="25">
        <v>0.35</v>
      </c>
      <c r="F7" s="39">
        <v>0.4</v>
      </c>
      <c r="G7" s="52"/>
      <c r="H7" s="47" t="s">
        <v>22</v>
      </c>
      <c r="I7" s="15">
        <f>E11/F12</f>
        <v>0.21000000000000002</v>
      </c>
      <c r="J7" s="10"/>
    </row>
    <row r="8" spans="1:10" ht="16" thickBot="1">
      <c r="B8" s="4"/>
      <c r="C8" s="8" t="s">
        <v>0</v>
      </c>
      <c r="D8" s="5">
        <f>D6/D7</f>
        <v>50000000</v>
      </c>
      <c r="E8" s="14">
        <f>E6/E7</f>
        <v>57142857.142857149</v>
      </c>
      <c r="F8" s="40">
        <f>F6/F7</f>
        <v>87500000</v>
      </c>
      <c r="G8" s="53"/>
      <c r="H8" s="48" t="s">
        <v>28</v>
      </c>
      <c r="I8" s="34">
        <f>F11/F12</f>
        <v>0.4</v>
      </c>
    </row>
    <row r="9" spans="1:10" ht="17" thickTop="1" thickBot="1">
      <c r="B9" s="4"/>
      <c r="C9" s="8" t="s">
        <v>1</v>
      </c>
      <c r="D9" s="5">
        <f>D8-D6</f>
        <v>40000000</v>
      </c>
      <c r="E9" s="14">
        <f>E8-E6</f>
        <v>37142857.142857149</v>
      </c>
      <c r="F9" s="40">
        <f>F8-F6</f>
        <v>52500000</v>
      </c>
      <c r="G9" s="53"/>
      <c r="H9" s="36" t="s">
        <v>30</v>
      </c>
      <c r="I9" s="35">
        <f>I8+I6+I7</f>
        <v>0.68799999999999994</v>
      </c>
    </row>
    <row r="10" spans="1:10" ht="17" thickTop="1" thickBot="1">
      <c r="B10" s="4"/>
      <c r="C10" s="21" t="s">
        <v>6</v>
      </c>
      <c r="D10" s="22">
        <v>10000000</v>
      </c>
      <c r="E10" s="26">
        <f>D12</f>
        <v>12500000</v>
      </c>
      <c r="F10" s="41">
        <f>E12</f>
        <v>19230769.230769232</v>
      </c>
      <c r="G10" s="54"/>
      <c r="H10" s="36" t="s">
        <v>29</v>
      </c>
      <c r="I10" s="37">
        <f>1-I9</f>
        <v>0.31200000000000006</v>
      </c>
    </row>
    <row r="11" spans="1:10" ht="16" thickTop="1">
      <c r="B11" s="4"/>
      <c r="C11" s="8" t="s">
        <v>20</v>
      </c>
      <c r="D11" s="6">
        <f>D10/(1-D7)-D10</f>
        <v>2500000</v>
      </c>
      <c r="E11" s="6">
        <f>E10/(1-E7)-E10</f>
        <v>6730769.2307692319</v>
      </c>
      <c r="F11" s="42">
        <f>F10/(1-F7)-F10</f>
        <v>12820512.820512824</v>
      </c>
      <c r="G11" s="55"/>
      <c r="H11" s="12"/>
      <c r="I11" s="13"/>
    </row>
    <row r="12" spans="1:10">
      <c r="B12" s="4"/>
      <c r="C12" s="8" t="s">
        <v>5</v>
      </c>
      <c r="D12" s="6">
        <f>D10+D11</f>
        <v>12500000</v>
      </c>
      <c r="E12" s="6">
        <f>E10+E11</f>
        <v>19230769.230769232</v>
      </c>
      <c r="F12" s="42">
        <f>F10+F11</f>
        <v>32051282.051282056</v>
      </c>
      <c r="G12" s="55"/>
      <c r="H12" s="75" t="s">
        <v>24</v>
      </c>
      <c r="I12" s="76">
        <f>F17+E17+D17</f>
        <v>170000000</v>
      </c>
    </row>
    <row r="13" spans="1:10">
      <c r="B13" s="4"/>
      <c r="C13" s="21" t="s">
        <v>7</v>
      </c>
      <c r="D13" s="27">
        <v>1</v>
      </c>
      <c r="E13" s="27">
        <v>1</v>
      </c>
      <c r="F13" s="43">
        <v>1</v>
      </c>
      <c r="G13" s="56"/>
      <c r="H13" s="77" t="s">
        <v>32</v>
      </c>
      <c r="I13" s="78">
        <f>I12/F8</f>
        <v>1.9428571428571428</v>
      </c>
    </row>
    <row r="14" spans="1:10">
      <c r="B14" s="4"/>
      <c r="C14" s="8" t="s">
        <v>19</v>
      </c>
      <c r="D14" s="31">
        <f>D9/D10</f>
        <v>4</v>
      </c>
      <c r="E14" s="31">
        <f>E9/E10</f>
        <v>2.971428571428572</v>
      </c>
      <c r="F14" s="44">
        <f>F9/F10</f>
        <v>2.73</v>
      </c>
      <c r="G14" s="57"/>
    </row>
    <row r="15" spans="1:10">
      <c r="A15" s="4" t="s">
        <v>18</v>
      </c>
      <c r="B15" s="17"/>
      <c r="C15" s="21" t="s">
        <v>8</v>
      </c>
      <c r="D15" s="27">
        <v>4</v>
      </c>
      <c r="E15" s="27">
        <v>3</v>
      </c>
      <c r="F15" s="43">
        <v>2</v>
      </c>
      <c r="G15" s="56"/>
    </row>
    <row r="16" spans="1:10">
      <c r="A16" s="4" t="s">
        <v>18</v>
      </c>
      <c r="B16" s="17"/>
      <c r="C16" s="24" t="s">
        <v>2</v>
      </c>
      <c r="D16" s="32">
        <v>0.4</v>
      </c>
      <c r="E16" s="32">
        <v>0.3</v>
      </c>
      <c r="F16" s="45">
        <v>0.2</v>
      </c>
      <c r="G16" s="58"/>
    </row>
    <row r="17" spans="2:10">
      <c r="B17" s="4"/>
      <c r="C17" s="8" t="s">
        <v>31</v>
      </c>
      <c r="D17" s="28">
        <f>D15*D6</f>
        <v>40000000</v>
      </c>
      <c r="E17" s="28">
        <f>E15*E6</f>
        <v>60000000</v>
      </c>
      <c r="F17" s="46">
        <f>F15*F6</f>
        <v>70000000</v>
      </c>
      <c r="G17" s="59"/>
    </row>
    <row r="18" spans="2:10" s="11" customFormat="1">
      <c r="C18" s="12"/>
      <c r="D18" s="13"/>
    </row>
    <row r="19" spans="2:10" s="11" customFormat="1" ht="16" thickBot="1">
      <c r="C19" s="12"/>
      <c r="D19" s="13"/>
    </row>
    <row r="20" spans="2:10" s="11" customFormat="1" ht="30" customHeight="1">
      <c r="B20" s="60"/>
      <c r="C20" s="61"/>
      <c r="D20" s="61"/>
      <c r="E20" s="83" t="s">
        <v>33</v>
      </c>
      <c r="F20" s="84"/>
      <c r="G20" s="84"/>
      <c r="H20" s="61"/>
      <c r="I20" s="61"/>
      <c r="J20" s="62"/>
    </row>
    <row r="21" spans="2:10" s="4" customFormat="1">
      <c r="B21" s="63"/>
      <c r="C21" s="81" t="s">
        <v>23</v>
      </c>
      <c r="D21" s="82"/>
      <c r="E21" s="11"/>
      <c r="F21" s="11"/>
      <c r="G21" s="11"/>
      <c r="H21" s="81" t="s">
        <v>27</v>
      </c>
      <c r="I21" s="87"/>
      <c r="J21" s="64"/>
    </row>
    <row r="22" spans="2:10" s="4" customFormat="1">
      <c r="B22" s="63"/>
      <c r="C22" s="71" t="s">
        <v>36</v>
      </c>
      <c r="D22" s="72">
        <v>200000000</v>
      </c>
      <c r="E22" s="11"/>
      <c r="F22" s="11"/>
      <c r="G22" s="11"/>
      <c r="H22" s="75" t="s">
        <v>34</v>
      </c>
      <c r="I22" s="79">
        <f>2*F8</f>
        <v>175000000</v>
      </c>
      <c r="J22" s="65"/>
    </row>
    <row r="23" spans="2:10" s="4" customFormat="1">
      <c r="B23" s="63"/>
      <c r="C23" s="73" t="s">
        <v>25</v>
      </c>
      <c r="D23" s="74">
        <f>SUM((D16:F16))*(D22-I12)+I12</f>
        <v>197000000</v>
      </c>
      <c r="E23" s="11"/>
      <c r="F23" s="11"/>
      <c r="G23" s="11"/>
      <c r="H23" s="73" t="s">
        <v>25</v>
      </c>
      <c r="I23" s="79">
        <f>(I22-I12)*(SUM(D16:F16))+I12</f>
        <v>174500000</v>
      </c>
      <c r="J23" s="65"/>
    </row>
    <row r="24" spans="2:10" s="4" customFormat="1">
      <c r="B24" s="63"/>
      <c r="C24" s="73" t="s">
        <v>26</v>
      </c>
      <c r="D24" s="74">
        <f>D22-D23</f>
        <v>3000000</v>
      </c>
      <c r="E24" s="11"/>
      <c r="F24" s="11"/>
      <c r="G24" s="11"/>
      <c r="H24" s="80" t="s">
        <v>16</v>
      </c>
      <c r="I24" s="79">
        <f>I22-I23</f>
        <v>500000</v>
      </c>
      <c r="J24" s="65"/>
    </row>
    <row r="25" spans="2:10" s="4" customFormat="1">
      <c r="B25" s="63"/>
      <c r="C25" s="11"/>
      <c r="D25" s="11"/>
      <c r="E25" s="11"/>
      <c r="F25" s="11"/>
      <c r="G25" s="11"/>
      <c r="H25" s="11"/>
      <c r="I25" s="11"/>
      <c r="J25" s="65"/>
    </row>
    <row r="26" spans="2:10" s="4" customFormat="1" ht="16" thickBot="1">
      <c r="B26" s="66"/>
      <c r="C26" s="67"/>
      <c r="D26" s="68"/>
      <c r="E26" s="68"/>
      <c r="F26" s="68"/>
      <c r="G26" s="68"/>
      <c r="H26" s="68"/>
      <c r="I26" s="68"/>
      <c r="J26" s="69"/>
    </row>
    <row r="27" spans="2:10" s="4" customFormat="1">
      <c r="C27" s="1"/>
      <c r="G27" s="11"/>
    </row>
    <row r="28" spans="2:10" s="4" customFormat="1">
      <c r="C28" s="1"/>
      <c r="G28" s="11"/>
    </row>
    <row r="29" spans="2:10" s="4" customFormat="1">
      <c r="C29" s="1"/>
      <c r="G29" s="11"/>
    </row>
    <row r="30" spans="2:10" s="4" customFormat="1">
      <c r="C30" s="1"/>
      <c r="G30" s="11"/>
    </row>
    <row r="31" spans="2:10" s="4" customFormat="1">
      <c r="C31" s="1"/>
      <c r="G31" s="11"/>
    </row>
    <row r="32" spans="2:10" s="4" customFormat="1">
      <c r="C32" s="1"/>
      <c r="G32" s="11"/>
    </row>
    <row r="33" spans="3:7" s="4" customFormat="1">
      <c r="C33" s="1"/>
      <c r="G33" s="11"/>
    </row>
    <row r="34" spans="3:7" s="4" customFormat="1">
      <c r="C34" s="1"/>
      <c r="G34" s="11"/>
    </row>
    <row r="35" spans="3:7" s="4" customFormat="1">
      <c r="C35" s="1"/>
      <c r="G35" s="11"/>
    </row>
    <row r="36" spans="3:7" s="4" customFormat="1">
      <c r="C36" s="1"/>
      <c r="G36" s="11"/>
    </row>
    <row r="37" spans="3:7" s="4" customFormat="1">
      <c r="C37" s="1"/>
      <c r="G37" s="11"/>
    </row>
    <row r="38" spans="3:7" s="4" customFormat="1">
      <c r="C38" s="1"/>
      <c r="G38" s="11"/>
    </row>
    <row r="39" spans="3:7" s="4" customFormat="1">
      <c r="C39" s="1"/>
      <c r="G39" s="11"/>
    </row>
    <row r="40" spans="3:7" s="4" customFormat="1">
      <c r="C40" s="1"/>
      <c r="G40" s="11"/>
    </row>
    <row r="41" spans="3:7" s="4" customFormat="1">
      <c r="C41" s="1"/>
      <c r="G41" s="11"/>
    </row>
    <row r="42" spans="3:7" s="4" customFormat="1">
      <c r="C42" s="1"/>
      <c r="G42" s="11"/>
    </row>
    <row r="43" spans="3:7" s="4" customFormat="1">
      <c r="C43" s="1"/>
      <c r="G43" s="11"/>
    </row>
    <row r="44" spans="3:7" s="4" customFormat="1">
      <c r="C44" s="1"/>
      <c r="G44" s="11"/>
    </row>
    <row r="45" spans="3:7" s="4" customFormat="1">
      <c r="C45" s="1"/>
      <c r="G45" s="11"/>
    </row>
    <row r="46" spans="3:7" s="4" customFormat="1">
      <c r="C46" s="1"/>
      <c r="G46" s="11"/>
    </row>
    <row r="47" spans="3:7" s="4" customFormat="1">
      <c r="C47" s="1"/>
      <c r="G47" s="11"/>
    </row>
    <row r="48" spans="3:7" s="4" customFormat="1">
      <c r="C48" s="1"/>
      <c r="G48" s="11"/>
    </row>
    <row r="49" spans="3:7" s="4" customFormat="1">
      <c r="C49" s="1"/>
      <c r="G49" s="11"/>
    </row>
    <row r="50" spans="3:7" s="4" customFormat="1">
      <c r="C50" s="1"/>
      <c r="G50" s="11"/>
    </row>
    <row r="51" spans="3:7" s="4" customFormat="1">
      <c r="C51" s="1"/>
      <c r="G51" s="11"/>
    </row>
    <row r="52" spans="3:7" s="4" customFormat="1">
      <c r="C52" s="1"/>
      <c r="G52" s="11"/>
    </row>
    <row r="53" spans="3:7" s="4" customFormat="1">
      <c r="C53" s="1"/>
      <c r="G53" s="11"/>
    </row>
    <row r="54" spans="3:7" s="4" customFormat="1">
      <c r="C54" s="1"/>
      <c r="G54" s="11"/>
    </row>
    <row r="55" spans="3:7" s="4" customFormat="1">
      <c r="C55" s="1"/>
      <c r="G55" s="11"/>
    </row>
    <row r="56" spans="3:7" s="4" customFormat="1">
      <c r="C56" s="1"/>
      <c r="G56" s="11"/>
    </row>
    <row r="57" spans="3:7" s="4" customFormat="1">
      <c r="C57" s="1"/>
      <c r="G57" s="11"/>
    </row>
    <row r="58" spans="3:7" s="4" customFormat="1">
      <c r="C58" s="1"/>
      <c r="G58" s="11"/>
    </row>
    <row r="59" spans="3:7" s="4" customFormat="1">
      <c r="C59" s="1"/>
      <c r="G59" s="11"/>
    </row>
    <row r="60" spans="3:7" s="4" customFormat="1">
      <c r="C60" s="1"/>
      <c r="G60" s="11"/>
    </row>
    <row r="61" spans="3:7" s="4" customFormat="1">
      <c r="C61" s="1"/>
      <c r="G61" s="11"/>
    </row>
    <row r="62" spans="3:7" s="4" customFormat="1">
      <c r="C62" s="1"/>
      <c r="G62" s="11"/>
    </row>
    <row r="63" spans="3:7" s="4" customFormat="1">
      <c r="C63" s="1"/>
      <c r="G63" s="11"/>
    </row>
    <row r="64" spans="3:7" s="4" customFormat="1">
      <c r="C64" s="1"/>
      <c r="G64" s="11"/>
    </row>
    <row r="65" spans="3:7" s="4" customFormat="1">
      <c r="C65" s="1"/>
      <c r="G65" s="11"/>
    </row>
    <row r="66" spans="3:7" s="4" customFormat="1">
      <c r="C66" s="1"/>
      <c r="G66" s="11"/>
    </row>
    <row r="67" spans="3:7" s="4" customFormat="1">
      <c r="C67" s="1"/>
      <c r="G67" s="11"/>
    </row>
    <row r="68" spans="3:7" s="4" customFormat="1">
      <c r="C68" s="1"/>
      <c r="G68" s="11"/>
    </row>
    <row r="69" spans="3:7" s="4" customFormat="1">
      <c r="C69" s="1"/>
      <c r="G69" s="11"/>
    </row>
    <row r="70" spans="3:7" s="4" customFormat="1">
      <c r="C70" s="1"/>
      <c r="G70" s="11"/>
    </row>
    <row r="71" spans="3:7" s="4" customFormat="1">
      <c r="C71" s="1"/>
      <c r="G71" s="11"/>
    </row>
    <row r="72" spans="3:7" s="4" customFormat="1">
      <c r="C72" s="1"/>
      <c r="G72" s="11"/>
    </row>
    <row r="73" spans="3:7" s="4" customFormat="1">
      <c r="C73" s="1"/>
      <c r="G73" s="11"/>
    </row>
    <row r="74" spans="3:7" s="4" customFormat="1">
      <c r="C74" s="1"/>
      <c r="G74" s="11"/>
    </row>
    <row r="75" spans="3:7" s="4" customFormat="1">
      <c r="C75" s="1"/>
      <c r="G75" s="11"/>
    </row>
    <row r="76" spans="3:7" s="4" customFormat="1">
      <c r="C76" s="1"/>
      <c r="G76" s="11"/>
    </row>
    <row r="77" spans="3:7" s="4" customFormat="1">
      <c r="C77" s="1"/>
      <c r="G77" s="11"/>
    </row>
    <row r="78" spans="3:7" s="4" customFormat="1">
      <c r="C78" s="1"/>
      <c r="G78" s="11"/>
    </row>
    <row r="79" spans="3:7" s="4" customFormat="1">
      <c r="C79" s="1"/>
      <c r="G79" s="11"/>
    </row>
    <row r="80" spans="3:7" s="4" customFormat="1">
      <c r="C80" s="1"/>
      <c r="G80" s="11"/>
    </row>
    <row r="81" spans="3:7" s="4" customFormat="1">
      <c r="C81" s="1"/>
      <c r="G81" s="11"/>
    </row>
    <row r="82" spans="3:7" s="4" customFormat="1">
      <c r="C82" s="1"/>
      <c r="G82" s="11"/>
    </row>
    <row r="83" spans="3:7" s="4" customFormat="1">
      <c r="C83" s="1"/>
      <c r="G83" s="11"/>
    </row>
    <row r="84" spans="3:7" s="4" customFormat="1">
      <c r="C84" s="1"/>
      <c r="G84" s="11"/>
    </row>
    <row r="85" spans="3:7" s="4" customFormat="1">
      <c r="C85" s="1"/>
      <c r="G85" s="11"/>
    </row>
    <row r="86" spans="3:7" s="4" customFormat="1">
      <c r="C86" s="1"/>
      <c r="G86" s="11"/>
    </row>
    <row r="87" spans="3:7" s="4" customFormat="1">
      <c r="C87" s="1"/>
      <c r="G87" s="11"/>
    </row>
    <row r="88" spans="3:7" s="4" customFormat="1">
      <c r="C88" s="1"/>
      <c r="G88" s="11"/>
    </row>
    <row r="89" spans="3:7" s="4" customFormat="1">
      <c r="C89" s="1"/>
      <c r="G89" s="11"/>
    </row>
    <row r="90" spans="3:7" s="4" customFormat="1">
      <c r="C90" s="1"/>
      <c r="G90" s="11"/>
    </row>
    <row r="91" spans="3:7" s="4" customFormat="1">
      <c r="C91" s="1"/>
      <c r="G91" s="11"/>
    </row>
    <row r="92" spans="3:7" s="4" customFormat="1">
      <c r="C92" s="1"/>
      <c r="G92" s="11"/>
    </row>
    <row r="93" spans="3:7" s="4" customFormat="1">
      <c r="C93" s="1"/>
      <c r="G93" s="11"/>
    </row>
    <row r="94" spans="3:7" s="4" customFormat="1">
      <c r="C94" s="1"/>
      <c r="G94" s="11"/>
    </row>
    <row r="95" spans="3:7" s="4" customFormat="1">
      <c r="C95" s="1"/>
      <c r="G95" s="11"/>
    </row>
    <row r="96" spans="3:7" s="4" customFormat="1">
      <c r="C96" s="1"/>
      <c r="G96" s="11"/>
    </row>
    <row r="97" spans="3:7" s="4" customFormat="1">
      <c r="C97" s="1"/>
      <c r="G97" s="11"/>
    </row>
    <row r="98" spans="3:7" s="4" customFormat="1">
      <c r="C98" s="1"/>
      <c r="G98" s="11"/>
    </row>
    <row r="99" spans="3:7" s="4" customFormat="1">
      <c r="C99" s="1"/>
      <c r="G99" s="11"/>
    </row>
    <row r="100" spans="3:7" s="4" customFormat="1">
      <c r="C100" s="1"/>
      <c r="G100" s="11"/>
    </row>
    <row r="101" spans="3:7" s="4" customFormat="1">
      <c r="C101" s="1"/>
      <c r="G101" s="11"/>
    </row>
    <row r="102" spans="3:7" s="4" customFormat="1">
      <c r="C102" s="1"/>
      <c r="G102" s="11"/>
    </row>
    <row r="103" spans="3:7" s="4" customFormat="1">
      <c r="C103" s="1"/>
      <c r="G103" s="11"/>
    </row>
    <row r="104" spans="3:7" s="4" customFormat="1">
      <c r="C104" s="1"/>
      <c r="G104" s="11"/>
    </row>
    <row r="105" spans="3:7" s="4" customFormat="1">
      <c r="C105" s="1"/>
      <c r="G105" s="11"/>
    </row>
    <row r="106" spans="3:7" s="4" customFormat="1">
      <c r="C106" s="1"/>
      <c r="G106" s="11"/>
    </row>
    <row r="107" spans="3:7" s="4" customFormat="1">
      <c r="C107" s="1"/>
      <c r="G107" s="11"/>
    </row>
    <row r="108" spans="3:7" s="4" customFormat="1">
      <c r="C108" s="1"/>
      <c r="G108" s="11"/>
    </row>
    <row r="109" spans="3:7" s="4" customFormat="1">
      <c r="C109" s="1"/>
      <c r="G109" s="11"/>
    </row>
    <row r="110" spans="3:7" s="4" customFormat="1">
      <c r="C110" s="1"/>
      <c r="G110" s="11"/>
    </row>
    <row r="111" spans="3:7" s="4" customFormat="1">
      <c r="C111" s="1"/>
      <c r="G111" s="11"/>
    </row>
    <row r="112" spans="3:7" s="4" customFormat="1">
      <c r="C112" s="1"/>
      <c r="G112" s="11"/>
    </row>
    <row r="113" spans="3:7" s="4" customFormat="1">
      <c r="C113" s="1"/>
      <c r="G113" s="11"/>
    </row>
    <row r="114" spans="3:7" s="4" customFormat="1">
      <c r="C114" s="1"/>
      <c r="G114" s="11"/>
    </row>
    <row r="115" spans="3:7" s="4" customFormat="1">
      <c r="C115" s="1"/>
      <c r="G115" s="11"/>
    </row>
    <row r="116" spans="3:7" s="4" customFormat="1">
      <c r="C116" s="1"/>
      <c r="G116" s="11"/>
    </row>
    <row r="117" spans="3:7" s="4" customFormat="1">
      <c r="C117" s="1"/>
      <c r="G117" s="11"/>
    </row>
    <row r="118" spans="3:7" s="4" customFormat="1">
      <c r="C118" s="1"/>
      <c r="G118" s="11"/>
    </row>
    <row r="119" spans="3:7" s="4" customFormat="1">
      <c r="C119" s="1"/>
      <c r="G119" s="11"/>
    </row>
    <row r="120" spans="3:7" s="4" customFormat="1">
      <c r="C120" s="1"/>
      <c r="G120" s="11"/>
    </row>
    <row r="121" spans="3:7" s="4" customFormat="1">
      <c r="C121" s="1"/>
      <c r="G121" s="11"/>
    </row>
    <row r="122" spans="3:7" s="4" customFormat="1">
      <c r="C122" s="1"/>
      <c r="G122" s="11"/>
    </row>
    <row r="123" spans="3:7" s="4" customFormat="1">
      <c r="C123" s="1"/>
      <c r="G123" s="11"/>
    </row>
    <row r="124" spans="3:7" s="4" customFormat="1">
      <c r="C124" s="1"/>
      <c r="G124" s="11"/>
    </row>
    <row r="125" spans="3:7" s="4" customFormat="1">
      <c r="C125" s="1"/>
      <c r="G125" s="11"/>
    </row>
    <row r="126" spans="3:7" s="4" customFormat="1">
      <c r="C126" s="1"/>
      <c r="G126" s="11"/>
    </row>
    <row r="127" spans="3:7" s="4" customFormat="1">
      <c r="C127" s="1"/>
      <c r="G127" s="11"/>
    </row>
    <row r="128" spans="3:7" s="4" customFormat="1">
      <c r="C128" s="1"/>
      <c r="G128" s="11"/>
    </row>
    <row r="129" spans="3:7" s="4" customFormat="1">
      <c r="C129" s="1"/>
      <c r="G129" s="11"/>
    </row>
    <row r="130" spans="3:7" s="4" customFormat="1">
      <c r="C130" s="1"/>
      <c r="G130" s="11"/>
    </row>
    <row r="131" spans="3:7" s="4" customFormat="1">
      <c r="C131" s="1"/>
      <c r="G131" s="11"/>
    </row>
    <row r="132" spans="3:7" s="4" customFormat="1">
      <c r="C132" s="1"/>
      <c r="G132" s="11"/>
    </row>
    <row r="133" spans="3:7" s="4" customFormat="1">
      <c r="C133" s="1"/>
      <c r="G133" s="11"/>
    </row>
    <row r="134" spans="3:7" s="4" customFormat="1">
      <c r="C134" s="1"/>
      <c r="G134" s="11"/>
    </row>
    <row r="135" spans="3:7" s="4" customFormat="1">
      <c r="C135" s="1"/>
      <c r="G135" s="11"/>
    </row>
    <row r="136" spans="3:7" s="4" customFormat="1">
      <c r="C136" s="1"/>
      <c r="G136" s="11"/>
    </row>
    <row r="137" spans="3:7" s="4" customFormat="1">
      <c r="C137" s="1"/>
      <c r="G137" s="11"/>
    </row>
    <row r="138" spans="3:7" s="4" customFormat="1">
      <c r="C138" s="1"/>
      <c r="G138" s="11"/>
    </row>
    <row r="139" spans="3:7" s="4" customFormat="1">
      <c r="C139" s="1"/>
      <c r="G139" s="11"/>
    </row>
    <row r="140" spans="3:7" s="4" customFormat="1">
      <c r="C140" s="1"/>
      <c r="G140" s="11"/>
    </row>
    <row r="141" spans="3:7" s="4" customFormat="1">
      <c r="C141" s="1"/>
      <c r="G141" s="11"/>
    </row>
    <row r="142" spans="3:7" s="4" customFormat="1">
      <c r="C142" s="1"/>
      <c r="G142" s="11"/>
    </row>
    <row r="143" spans="3:7" s="4" customFormat="1">
      <c r="C143" s="1"/>
      <c r="G143" s="11"/>
    </row>
    <row r="144" spans="3:7" s="4" customFormat="1">
      <c r="C144" s="1"/>
      <c r="G144" s="11"/>
    </row>
    <row r="145" spans="3:7" s="4" customFormat="1">
      <c r="C145" s="1"/>
      <c r="G145" s="11"/>
    </row>
    <row r="146" spans="3:7" s="4" customFormat="1">
      <c r="C146" s="1"/>
      <c r="G146" s="11"/>
    </row>
    <row r="147" spans="3:7" s="4" customFormat="1">
      <c r="C147" s="1"/>
      <c r="G147" s="11"/>
    </row>
    <row r="148" spans="3:7" s="4" customFormat="1">
      <c r="C148" s="1"/>
      <c r="G148" s="11"/>
    </row>
    <row r="149" spans="3:7" s="4" customFormat="1">
      <c r="C149" s="1"/>
      <c r="G149" s="11"/>
    </row>
    <row r="150" spans="3:7" s="4" customFormat="1">
      <c r="C150" s="1"/>
      <c r="G150" s="11"/>
    </row>
    <row r="151" spans="3:7" s="4" customFormat="1">
      <c r="C151" s="1"/>
      <c r="G151" s="11"/>
    </row>
    <row r="152" spans="3:7" s="4" customFormat="1">
      <c r="C152" s="1"/>
      <c r="G152" s="11"/>
    </row>
    <row r="153" spans="3:7" s="4" customFormat="1">
      <c r="C153" s="1"/>
      <c r="G153" s="11"/>
    </row>
    <row r="154" spans="3:7" s="4" customFormat="1">
      <c r="C154" s="1"/>
      <c r="G154" s="11"/>
    </row>
    <row r="155" spans="3:7" s="4" customFormat="1">
      <c r="C155" s="1"/>
      <c r="G155" s="11"/>
    </row>
    <row r="156" spans="3:7" s="4" customFormat="1">
      <c r="C156" s="1"/>
      <c r="G156" s="11"/>
    </row>
    <row r="157" spans="3:7" s="4" customFormat="1">
      <c r="C157" s="1"/>
      <c r="G157" s="11"/>
    </row>
    <row r="158" spans="3:7" s="4" customFormat="1">
      <c r="C158" s="1"/>
      <c r="G158" s="11"/>
    </row>
    <row r="159" spans="3:7" s="4" customFormat="1">
      <c r="C159" s="1"/>
      <c r="G159" s="11"/>
    </row>
    <row r="160" spans="3:7" s="4" customFormat="1">
      <c r="C160" s="1"/>
      <c r="G160" s="11"/>
    </row>
    <row r="161" spans="3:7" s="4" customFormat="1">
      <c r="C161" s="1"/>
      <c r="G161" s="11"/>
    </row>
    <row r="162" spans="3:7" s="4" customFormat="1">
      <c r="C162" s="1"/>
      <c r="G162" s="11"/>
    </row>
    <row r="163" spans="3:7" s="4" customFormat="1">
      <c r="C163" s="1"/>
      <c r="G163" s="11"/>
    </row>
    <row r="164" spans="3:7" s="4" customFormat="1">
      <c r="C164" s="1"/>
      <c r="G164" s="11"/>
    </row>
    <row r="165" spans="3:7" s="4" customFormat="1">
      <c r="C165" s="1"/>
      <c r="G165" s="11"/>
    </row>
    <row r="166" spans="3:7" s="4" customFormat="1">
      <c r="C166" s="1"/>
      <c r="G166" s="11"/>
    </row>
    <row r="167" spans="3:7" s="4" customFormat="1">
      <c r="C167" s="1"/>
      <c r="G167" s="11"/>
    </row>
    <row r="168" spans="3:7" s="4" customFormat="1">
      <c r="C168" s="1"/>
      <c r="G168" s="11"/>
    </row>
    <row r="169" spans="3:7" s="4" customFormat="1">
      <c r="C169" s="1"/>
      <c r="G169" s="11"/>
    </row>
    <row r="170" spans="3:7" s="4" customFormat="1">
      <c r="C170" s="1"/>
      <c r="G170" s="11"/>
    </row>
    <row r="171" spans="3:7" s="4" customFormat="1">
      <c r="C171" s="1"/>
      <c r="G171" s="11"/>
    </row>
    <row r="172" spans="3:7" s="4" customFormat="1">
      <c r="C172" s="1"/>
      <c r="G172" s="11"/>
    </row>
    <row r="173" spans="3:7" s="4" customFormat="1">
      <c r="C173" s="1"/>
      <c r="G173" s="11"/>
    </row>
    <row r="174" spans="3:7" s="4" customFormat="1">
      <c r="C174" s="1"/>
      <c r="G174" s="11"/>
    </row>
    <row r="175" spans="3:7" s="4" customFormat="1">
      <c r="C175" s="1"/>
      <c r="G175" s="11"/>
    </row>
    <row r="176" spans="3:7" s="4" customFormat="1">
      <c r="C176" s="1"/>
      <c r="G176" s="11"/>
    </row>
    <row r="177" spans="3:7" s="4" customFormat="1">
      <c r="C177" s="1"/>
      <c r="G177" s="11"/>
    </row>
    <row r="178" spans="3:7" s="4" customFormat="1">
      <c r="C178" s="1"/>
      <c r="G178" s="11"/>
    </row>
    <row r="179" spans="3:7" s="4" customFormat="1">
      <c r="C179" s="1"/>
      <c r="G179" s="11"/>
    </row>
    <row r="180" spans="3:7" s="4" customFormat="1">
      <c r="C180" s="1"/>
      <c r="G180" s="11"/>
    </row>
    <row r="181" spans="3:7" s="4" customFormat="1">
      <c r="C181" s="1"/>
      <c r="G181" s="11"/>
    </row>
    <row r="182" spans="3:7" s="4" customFormat="1">
      <c r="C182" s="1"/>
      <c r="G182" s="11"/>
    </row>
    <row r="183" spans="3:7" s="4" customFormat="1">
      <c r="C183" s="1"/>
      <c r="G183" s="11"/>
    </row>
    <row r="184" spans="3:7" s="4" customFormat="1">
      <c r="C184" s="1"/>
      <c r="G184" s="11"/>
    </row>
    <row r="185" spans="3:7" s="4" customFormat="1">
      <c r="C185" s="1"/>
      <c r="G185" s="11"/>
    </row>
    <row r="186" spans="3:7" s="4" customFormat="1">
      <c r="C186" s="1"/>
      <c r="G186" s="11"/>
    </row>
    <row r="187" spans="3:7" s="4" customFormat="1">
      <c r="C187" s="1"/>
      <c r="G187" s="11"/>
    </row>
    <row r="188" spans="3:7" s="4" customFormat="1">
      <c r="C188" s="1"/>
      <c r="G188" s="11"/>
    </row>
    <row r="189" spans="3:7" s="4" customFormat="1">
      <c r="C189" s="1"/>
      <c r="G189" s="11"/>
    </row>
    <row r="190" spans="3:7" s="4" customFormat="1">
      <c r="C190" s="1"/>
      <c r="G190" s="11"/>
    </row>
    <row r="191" spans="3:7" s="4" customFormat="1">
      <c r="C191" s="1"/>
      <c r="G191" s="11"/>
    </row>
    <row r="192" spans="3:7" s="4" customFormat="1">
      <c r="C192" s="1"/>
      <c r="G192" s="11"/>
    </row>
    <row r="193" spans="3:7" s="4" customFormat="1">
      <c r="C193" s="1"/>
      <c r="G193" s="11"/>
    </row>
    <row r="194" spans="3:7" s="4" customFormat="1">
      <c r="C194" s="1"/>
      <c r="G194" s="11"/>
    </row>
    <row r="195" spans="3:7" s="4" customFormat="1">
      <c r="C195" s="1"/>
      <c r="G195" s="11"/>
    </row>
    <row r="196" spans="3:7" s="4" customFormat="1">
      <c r="C196" s="1"/>
      <c r="G196" s="11"/>
    </row>
    <row r="197" spans="3:7" s="4" customFormat="1">
      <c r="C197" s="1"/>
      <c r="G197" s="11"/>
    </row>
    <row r="198" spans="3:7" s="4" customFormat="1">
      <c r="C198" s="1"/>
      <c r="G198" s="11"/>
    </row>
    <row r="199" spans="3:7" s="4" customFormat="1">
      <c r="C199" s="1"/>
      <c r="G199" s="11"/>
    </row>
    <row r="200" spans="3:7" s="4" customFormat="1">
      <c r="C200" s="1"/>
      <c r="G200" s="11"/>
    </row>
    <row r="201" spans="3:7" s="4" customFormat="1">
      <c r="C201" s="1"/>
      <c r="G201" s="11"/>
    </row>
    <row r="202" spans="3:7" s="4" customFormat="1">
      <c r="C202" s="1"/>
      <c r="G202" s="11"/>
    </row>
    <row r="203" spans="3:7" s="4" customFormat="1">
      <c r="C203" s="1"/>
      <c r="G203" s="11"/>
    </row>
    <row r="204" spans="3:7" s="4" customFormat="1">
      <c r="C204" s="1"/>
      <c r="G204" s="11"/>
    </row>
    <row r="205" spans="3:7" s="4" customFormat="1">
      <c r="C205" s="1"/>
      <c r="G205" s="11"/>
    </row>
    <row r="206" spans="3:7" s="4" customFormat="1">
      <c r="C206" s="1"/>
      <c r="G206" s="11"/>
    </row>
    <row r="207" spans="3:7" s="4" customFormat="1">
      <c r="C207" s="1"/>
      <c r="G207" s="11"/>
    </row>
    <row r="208" spans="3:7" s="4" customFormat="1">
      <c r="C208" s="1"/>
      <c r="G208" s="11"/>
    </row>
    <row r="209" spans="3:7" s="4" customFormat="1">
      <c r="C209" s="1"/>
      <c r="G209" s="11"/>
    </row>
    <row r="210" spans="3:7" s="4" customFormat="1">
      <c r="C210" s="1"/>
      <c r="G210" s="11"/>
    </row>
    <row r="211" spans="3:7" s="4" customFormat="1">
      <c r="C211" s="1"/>
      <c r="G211" s="11"/>
    </row>
    <row r="212" spans="3:7" s="4" customFormat="1">
      <c r="C212" s="1"/>
      <c r="G212" s="11"/>
    </row>
    <row r="213" spans="3:7" s="4" customFormat="1">
      <c r="C213" s="1"/>
      <c r="G213" s="11"/>
    </row>
    <row r="214" spans="3:7" s="4" customFormat="1">
      <c r="C214" s="1"/>
      <c r="G214" s="11"/>
    </row>
    <row r="215" spans="3:7" s="4" customFormat="1">
      <c r="C215" s="1"/>
      <c r="G215" s="11"/>
    </row>
    <row r="216" spans="3:7" s="4" customFormat="1">
      <c r="C216" s="1"/>
      <c r="G216" s="11"/>
    </row>
  </sheetData>
  <mergeCells count="4">
    <mergeCell ref="C21:D21"/>
    <mergeCell ref="E20:G20"/>
    <mergeCell ref="H5:I5"/>
    <mergeCell ref="H21:I21"/>
  </mergeCells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VC model</vt:lpstr>
    </vt:vector>
  </TitlesOfParts>
  <Company>Grenoble ecole de Management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Demetris Iacovides</dc:creator>
  <cp:lastModifiedBy>Demetris Iacovides</cp:lastModifiedBy>
  <dcterms:created xsi:type="dcterms:W3CDTF">2011-12-21T16:21:05Z</dcterms:created>
  <dcterms:modified xsi:type="dcterms:W3CDTF">2013-09-28T10:20:02Z</dcterms:modified>
</cp:coreProperties>
</file>